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elarosa\Desktop\Resultado POA\"/>
    </mc:Choice>
  </mc:AlternateContent>
  <xr:revisionPtr revIDLastSave="0" documentId="13_ncr:1_{6669F3B6-1023-4BCE-BF4C-962194650C7E}" xr6:coauthVersionLast="47" xr6:coauthVersionMax="47" xr10:uidLastSave="{00000000-0000-0000-0000-000000000000}"/>
  <bookViews>
    <workbookView xWindow="-108" yWindow="-108" windowWidth="23256" windowHeight="12456" xr2:uid="{4338FEAE-DB8E-4C02-BE6D-DDC1311F061E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Hoja1!$A$1:$J$47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K5" i="2" l="1"/>
  <c r="J5" i="2"/>
  <c r="I5" i="2"/>
  <c r="G5" i="2"/>
  <c r="I32" i="1" l="1"/>
  <c r="J32" i="1"/>
  <c r="I25" i="1" l="1"/>
</calcChain>
</file>

<file path=xl/sharedStrings.xml><?xml version="1.0" encoding="utf-8"?>
<sst xmlns="http://schemas.openxmlformats.org/spreadsheetml/2006/main" count="98" uniqueCount="81">
  <si>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</si>
  <si>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</si>
  <si>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</si>
  <si>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</si>
  <si>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</si>
  <si>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</si>
  <si>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</si>
  <si>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</si>
  <si>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</si>
  <si>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</si>
  <si>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</si>
  <si>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</si>
  <si>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</si>
  <si>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</si>
  <si>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</si>
  <si>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</si>
  <si>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</si>
  <si>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</si>
  <si>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</si>
  <si>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</si>
  <si>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</si>
  <si>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</si>
  <si>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</si>
  <si>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</si>
  <si>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</si>
  <si>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</si>
  <si>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</si>
  <si>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</si>
  <si>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</si>
  <si>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</si>
  <si>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</si>
  <si>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</si>
  <si>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</si>
  <si>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</si>
  <si>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</si>
  <si>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</si>
  <si>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</si>
  <si>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</si>
  <si>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</si>
  <si>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</si>
  <si>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</si>
  <si>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</si>
  <si>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</si>
  <si>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</si>
  <si>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</si>
  <si>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</si>
  <si>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Programación Trimestral</t>
  </si>
  <si>
    <t>Ejecución Trimestral</t>
  </si>
  <si>
    <t>2.2.1</t>
  </si>
  <si>
    <t>0207-MINISTERIO DE SALUD PÚBLICA Y ASISTENCIA SOCIAL</t>
  </si>
  <si>
    <t>01-MINISTERIO DE SALUD PÚBLICA Y ASISTENCIA SOCIAL</t>
  </si>
  <si>
    <t>0007-CONSEJO NACIONAL PARA EL VIH SIDA (CONAVHISIDA)</t>
  </si>
  <si>
    <t>Coordinar y conducir la Respuesta Nacional al VIH y al Sida, para reducir el riesgo, vulnerabilidad e impacto de la epidemia del VIH, por el futuro del país y de la humanidad, mediante la formulación y aplicación efectiva de políticas, estrategias multisectoriales, planes y programas; apoyándose en la participación cogestionada e inclusiva de los diversos sectores y actores de la sociedad dominicana, de manera sostenida, concertada y organizada a nivel nacional.</t>
  </si>
  <si>
    <t>42-Prevención, diagnóstico y tratamiento VIH/SIDA</t>
  </si>
  <si>
    <t>PREPARADO POR:</t>
  </si>
  <si>
    <t>REVISADO POR:</t>
  </si>
  <si>
    <t>APROBADO POR:</t>
  </si>
  <si>
    <t>Lic. Francia Tejeda Contreras</t>
  </si>
  <si>
    <t>Encargada de la División de Planificación y Desarrollo</t>
  </si>
  <si>
    <t>El Gobierno Dominicano y la sociedad mitigan el impacto y propagación de la epidemia del VIH, mediante la articulación de esfuerzos políticos, programáticos y financieros, coordinados concertados y sostenidos en el tiempo.</t>
  </si>
  <si>
    <t>I -Información Institucional</t>
  </si>
  <si>
    <t>Encargada del Departamento Administrativo Financiero</t>
  </si>
  <si>
    <t>Poblaciones beneficiarias: Población transgénero, Hombres que tienen relaciones sexuales con hombres (HSH), trabajadoras del sexo (TRSX- femeninas), Migrantes Haitianos y Personas que viven con VIH (PVVIH), Usuarios de drogas, Personas privadas de Libertad.</t>
  </si>
  <si>
    <t>DESARROLLO SOCIAL</t>
  </si>
  <si>
    <t>Salud y seguridad social integral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</si>
  <si>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</si>
  <si>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Apoyo a Poblaciones Clave de Mayor Riesgo a las infecciones del VIH y el Sida, con énfasis en las áreas geográficas, mediante el fortalecimiento de los programas de prevención, educación, derechos humanos, igualdad de género, capacitaciones sobre las orientaciones sexuales y tratamiento a personas que viven con VIH (PVV).</t>
  </si>
  <si>
    <t>Del total del presupuesto vigente</t>
  </si>
  <si>
    <t>6639-Sistema de salud recibe los beneficios del monitoreo y evaluación de los procesos de prevención del VIH y SIDA</t>
  </si>
  <si>
    <t>No. De informes de monitoreo y evaluación emitidos</t>
  </si>
  <si>
    <t>IV.II - Formulación y Ejecución Trimestral de las Metas por ProductoFormulación y Ejecución Trimestral de las Metas por Producto</t>
  </si>
  <si>
    <t xml:space="preserve">El producto está relacionado con los bienes y servicios que se entregan a la población, mediante el monitoreo y evaluación (objetivo) de los procesos de prevención del VIH, que se realizan en las intervenciones de prevención y educación en poblaciones clave y el monitoreo de la entrega de los medicamentos antirretrovirales (ARV) para las personas que viven con VIH </t>
  </si>
  <si>
    <r>
      <rPr>
        <b/>
        <sz val="11"/>
        <color rgb="FF000000"/>
        <rFont val="Calibri"/>
        <family val="2"/>
        <scheme val="minor"/>
      </rPr>
      <t>6639</t>
    </r>
    <r>
      <rPr>
        <sz val="11"/>
        <color rgb="FF000000"/>
        <rFont val="Calibri"/>
        <family val="2"/>
        <scheme val="minor"/>
      </rPr>
      <t>-Sistema de salud recibe los beneficios del monitoreo y evaluación de los procesos de prevención del VIH y SIDA</t>
    </r>
  </si>
  <si>
    <t>Los resultados están asociado al logro de las metas física y financiera programadas para el año presupuestario, mediante la implementación de las actividades que fueron desarrolladas en el marco del monitoreo y evaluación del programa "Prevención, Diagnóstico y Tratamiento VIH/SIDA"</t>
  </si>
  <si>
    <t>Informe de Evaluación Primer Trimestre (Enero-Marzo) de las Metas Físicas-Financieras, año 2024</t>
  </si>
  <si>
    <r>
      <t>1. Lo plasmado en el presupuesto físico, se implementó mediante la realización de informe de monitoreo y evaluación de los procesos de prevención y educación de las actividades sobre VIH y el Sida. En este sentido se alcanzó el 100% de las metas físicas programadas, ya que se programó 1 meta física, lo que implica un informe trimestral de monitoreo y evaluación de los procesos de las actividades sobre VIH y Sida de prevención y educación. Las metas físicas de este producto están asociada a los informes trimestrales que se producen a través de la Mesa Técnica de Monitoreo y Evaluación y el Comité Consultivo de la Respuesta Nacional a las ITS-VIH-SIDA, la cual se cumplió en un 100%. El programa alcanzó 109,269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personas beneficiarias mediante intervenciones sobre prevención, educación y la realización de pruebas sobre VIH y Sida, en el trimestre enero-marzo de una población programada de 126,008 personas del año 2024, lo representón un 86.72% de lo programado.
2. En cuanto a la meta financiera, la institución alcanzó RD$72,240,411.7 de ejecución presupuestaria, lo que implicó un Indice de Gestión Presupuestaria (IGP) de un 44.40% con relación al total programado del trimestre enero-marzo que fue de RD$$162,701,266.00, lo que implica una desviación en la ejecución presupuestaria en función a lo programado, Este desvio presupuestario se debió a que hubieron actividades programadas de procesos que involucra contratación de servicios de organismos de la sociedad civil para cumplir compromiso de acciones de educación y prevención sobre VIH y Sida, cuyas actividades estan en procesos de pagos pendientes que van ser cumplidos en el segundo trimestre del año en curso.</t>
    </r>
  </si>
  <si>
    <t>En cuanto a la meta financiera, la institución alcanzó RD$72,240,411.7 de ejecución presupuestaria, lo que implicó un Indice de Gestión Presupuestaria (IGP) de un 44.40% con relación al total programado del trimestre enero-marzo que fue de RD$$162,701,266.00, lo que implica una desviación en la ejecución presupuestaria en función a lo programado. En lo referente a las dificultades y necesidades insatisfechas, tenemos una ejeución presupuestaria con un indice de gestión presupuestaria de un 44.40% que implica una ejecución financiera muy por debajo de lo programado, esto se debe a que hubieron actividades que estan en procesos de contratación a la firma para su ejecución preupuestaria, cuyas actividades están pendiante de pagos para el segundo trimestre.</t>
  </si>
  <si>
    <t>Realizar una planificación en la formulación presupuestaria en función a las actividades que se van a realizar, solicitar a tiempo los procesos de contratación de entidades que ejecutan recursos económicos de contrapartida para actividades de prevención y educación sobre VIH/Sida y realizar los procesos de solicitud de actividades apegado a los procedimientos y normas establecidos para que no sean devueltos.</t>
  </si>
  <si>
    <t>Lic. Grisselle De La Rosa Angomás</t>
  </si>
  <si>
    <t>Analista de Planificación, de la División de Planificación y Desarrollo</t>
  </si>
  <si>
    <t>Lic. Miriam Josefina Báez de Suero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</si>
</sst>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96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4" xfId="0" applyFont="1" applyFill="1" applyBorder="1" applyAlignment="1">
      <alignment horizontal="center" vertical="center" wrapText="1" readingOrder="1"/>
    </xf>
    <xf numFmtId="0" fontId="15" fillId="8" borderId="25" xfId="0" applyFont="1" applyFill="1" applyBorder="1" applyAlignment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6" borderId="20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3" fontId="11" fillId="9" borderId="31" xfId="0" applyNumberFormat="1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vertical="center"/>
    </xf>
    <xf numFmtId="0" fontId="17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4" fontId="11" fillId="9" borderId="32" xfId="0" applyNumberFormat="1" applyFont="1" applyFill="1" applyBorder="1" applyAlignment="1">
      <alignment horizontal="center" vertical="center"/>
    </xf>
    <xf numFmtId="39" fontId="11" fillId="0" borderId="0" xfId="3" applyNumberFormat="1" applyFont="1" applyFill="1" applyBorder="1" applyAlignment="1" applyProtection="1">
      <alignment horizontal="center" vertical="center" wrapText="1" readingOrder="1"/>
      <protection locked="0"/>
    </xf>
    <xf numFmtId="44" fontId="11" fillId="0" borderId="0" xfId="2" applyFont="1" applyFill="1" applyBorder="1" applyAlignment="1" applyProtection="1">
      <alignment horizontal="center" vertical="center" wrapText="1" readingOrder="1"/>
      <protection locked="0"/>
    </xf>
    <xf numFmtId="0" fontId="11" fillId="9" borderId="31" xfId="0" applyFont="1" applyFill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vertical="center" wrapText="1"/>
    </xf>
    <xf numFmtId="10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0" fillId="0" borderId="20" xfId="0" applyFont="1" applyBorder="1" applyAlignment="1" applyProtection="1">
      <alignment vertical="center" wrapText="1"/>
      <protection locked="0"/>
    </xf>
    <xf numFmtId="0" fontId="0" fillId="0" borderId="39" xfId="0" applyBorder="1"/>
    <xf numFmtId="0" fontId="15" fillId="8" borderId="39" xfId="0" applyFont="1" applyFill="1" applyBorder="1" applyAlignment="1">
      <alignment horizontal="center" vertical="center" wrapText="1" readingOrder="1"/>
    </xf>
    <xf numFmtId="0" fontId="24" fillId="0" borderId="39" xfId="0" applyFont="1" applyBorder="1" applyAlignment="1">
      <alignment vertical="center" wrapText="1"/>
    </xf>
    <xf numFmtId="0" fontId="11" fillId="9" borderId="39" xfId="0" applyFont="1" applyFill="1" applyBorder="1" applyAlignment="1">
      <alignment horizontal="center" vertical="center"/>
    </xf>
    <xf numFmtId="4" fontId="11" fillId="9" borderId="39" xfId="0" applyNumberFormat="1" applyFont="1" applyFill="1" applyBorder="1" applyAlignment="1">
      <alignment horizontal="center" vertical="center"/>
    </xf>
    <xf numFmtId="3" fontId="11" fillId="9" borderId="39" xfId="0" applyNumberFormat="1" applyFont="1" applyFill="1" applyBorder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0" fontId="11" fillId="9" borderId="39" xfId="0" applyFont="1" applyFill="1" applyBorder="1" applyAlignment="1">
      <alignment vertical="center"/>
    </xf>
    <xf numFmtId="10" fontId="11" fillId="9" borderId="39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20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0" xfId="0" applyFont="1" applyBorder="1" applyAlignment="1" applyProtection="1">
      <alignment horizontal="left" vertical="top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8" borderId="22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44" fontId="13" fillId="0" borderId="36" xfId="2" applyFont="1" applyFill="1" applyBorder="1" applyAlignment="1" applyProtection="1">
      <alignment horizontal="center" vertical="center" wrapText="1" readingOrder="1"/>
      <protection locked="0"/>
    </xf>
    <xf numFmtId="44" fontId="13" fillId="0" borderId="40" xfId="2" applyFont="1" applyFill="1" applyBorder="1" applyAlignment="1" applyProtection="1">
      <alignment horizontal="center" vertical="center" wrapText="1" readingOrder="1"/>
      <protection locked="0"/>
    </xf>
    <xf numFmtId="44" fontId="13" fillId="0" borderId="41" xfId="2" applyFont="1" applyFill="1" applyBorder="1" applyAlignment="1" applyProtection="1">
      <alignment horizontal="center" vertical="center" wrapText="1" readingOrder="1"/>
      <protection locked="0"/>
    </xf>
    <xf numFmtId="0" fontId="11" fillId="6" borderId="22" xfId="0" applyFont="1" applyFill="1" applyBorder="1" applyAlignment="1">
      <alignment vertical="top" wrapText="1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10" fontId="11" fillId="7" borderId="36" xfId="1" applyNumberFormat="1" applyFont="1" applyFill="1" applyBorder="1" applyAlignment="1" applyProtection="1">
      <alignment horizontal="left" vertical="center" wrapText="1" readingOrder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10" fontId="11" fillId="7" borderId="36" xfId="1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5" borderId="39" xfId="0" applyFont="1" applyFill="1" applyBorder="1" applyAlignment="1">
      <alignment horizontal="left" vertical="center"/>
    </xf>
    <xf numFmtId="0" fontId="14" fillId="8" borderId="39" xfId="0" applyFont="1" applyFill="1" applyBorder="1" applyAlignment="1">
      <alignment horizontal="center" vertical="center" wrapText="1" readingOrder="1"/>
    </xf>
    <xf numFmtId="0" fontId="11" fillId="6" borderId="39" xfId="0" applyFont="1" applyFill="1" applyBorder="1" applyAlignment="1">
      <alignment vertical="top" wrapText="1"/>
    </xf>
  </cellXfs>
  <cellStyles count="5">
    <cellStyle name="Millares" xfId="3" builtinId="3"/>
    <cellStyle name="Millares 5" xfId="4" xr:uid="{3E536CC4-A323-487F-BF6D-6EED6727F82E}"/>
    <cellStyle name="Moneda" xfId="2" builtinId="4"/>
    <cellStyle name="Normal" xfId="0" builtinId="0"/>
    <cellStyle name="Porcentaje" xfId="1" builtinId="5"/>
  </cellStyles>
  <dxfs count="3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double">
          <color rgb="FF0070C0"/>
        </left>
        <right/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[$-10409]#,##0;\-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double">
          <color rgb="FF0070C0"/>
        </right>
        <top style="double">
          <color rgb="FF0070C0"/>
        </top>
        <bottom style="double">
          <color rgb="FF0070C0"/>
        </bottom>
        <vertical style="double">
          <color rgb="FF0070C0"/>
        </vertical>
        <horizontal style="double">
          <color rgb="FF0070C0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double">
          <color rgb="FF0070C0"/>
        </left>
        <right style="double">
          <color rgb="FF0070C0"/>
        </right>
        <top/>
        <bottom/>
        <vertical style="double">
          <color rgb="FF0070C0"/>
        </vertical>
        <horizontal style="double">
          <color rgb="FF0070C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[$-10409]#,##0;\-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97358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0"/>
          <a:ext cx="197358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stacio\Desktop\Ejeuctado%202023\T3%202023\Trimestre%20Jul-sept-2023\2.%20P42.%20P6639.%20Informe%20POR%20Segundo%20Trim,%202023.xlsx" TargetMode="External"/><Relationship Id="rId1" Type="http://schemas.openxmlformats.org/officeDocument/2006/relationships/externalLinkPath" Target="/Users/rastacio/Desktop/Ejeuctado%202023/T3%202023/Trimestre%20Jul-sept-2023/2.%20P42.%20P6639.%20Informe%20POR%20Segundo%20Trim,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z POR, tercer trimestre, "/>
      <sheetName val=" POR, Resumen ejecutivo (2) A6"/>
      <sheetName val="A7 VIH"/>
      <sheetName val="Graficos"/>
      <sheetName val="Hoja1"/>
    </sheetNames>
    <sheetDataSet>
      <sheetData sheetId="0">
        <row r="16">
          <cell r="J16">
            <v>114381882.51000001</v>
          </cell>
          <cell r="L16">
            <v>110539292.06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31:J32" totalsRowShown="0" headerRowDxfId="30" dataDxfId="28" headerRowBorderDxfId="29" tableBorderDxfId="27" totalsRowBorderDxfId="26">
  <tableColumns count="10">
    <tableColumn id="1" xr3:uid="{DC1B7B10-25DF-444B-B97E-464EC471DB5B}" name="Producto" dataDxfId="25"/>
    <tableColumn id="2" xr3:uid="{C61E64BC-B5A5-45F4-8F84-130CBA355D9D}" name="Indicador" dataDxfId="24"/>
    <tableColumn id="3" xr3:uid="{3AC7971E-A8AB-4C13-830D-AC13829EAC0E}" name="Física_x000a_(A)" dataDxfId="23"/>
    <tableColumn id="4" xr3:uid="{8DB7EDBB-DB79-4CBD-AD68-D153CE19B0A8}" name="Financiera_x000a_(B)" dataDxfId="22">
      <calculatedColumnFormula>+C25</calculatedColumnFormula>
    </tableColumn>
    <tableColumn id="9" xr3:uid="{AC3E8DE2-D537-4CBB-AD59-753602F58C3E}" name="Física_x000a_(C)" dataDxfId="21"/>
    <tableColumn id="10" xr3:uid="{25C7EA1D-EAE0-4DC9-9FB1-C0E265B640E6}" name="Financiera_x000a_(D)" dataDxfId="20"/>
    <tableColumn id="5" xr3:uid="{C2FDA61C-9281-4FCB-A3FE-246521A85EA0}" name="Física _x000a_(E)" dataDxfId="19"/>
    <tableColumn id="6" xr3:uid="{B07D8104-8103-4848-A228-6FBAE528EF68}" name="Financiera _x000a_ (F)" dataDxfId="18"/>
    <tableColumn id="7" xr3:uid="{F97ACE16-1124-4543-AD0A-CBAA1878A36A}" name="Física _x000a_(%)_x000a_ G=E/C" dataDxfId="17" dataCellStyle="Porcentaje">
      <calculatedColumnFormula>IF(G32&gt;0,G32/C32,0)</calculatedColumnFormula>
    </tableColumn>
    <tableColumn id="8" xr3:uid="{CAB2F777-24BA-4EFC-82F9-153B93171D9B}" name="Financiero _x000a_(%) _x000a_H=F/D" dataDxfId="16" dataCellStyle="Porcentaje">
      <calculatedColumnFormula>IF(H32&gt;0,H32/F32,0)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8AB948-8895-4623-A4F6-10FC109ED033}" name="Tabla13" displayName="Tabla13" ref="B4:K5" totalsRowShown="0" headerRowDxfId="15" dataDxfId="13" headerRowBorderDxfId="14" tableBorderDxfId="12" totalsRowBorderDxfId="11">
  <tableColumns count="10">
    <tableColumn id="1" xr3:uid="{85E2B4DE-D572-4561-8354-2356830FD459}" name="Producto" dataDxfId="10"/>
    <tableColumn id="2" xr3:uid="{1C7B3FFC-B1A8-4F79-91F1-CE01030F24FF}" name="Indicador" dataDxfId="9"/>
    <tableColumn id="3" xr3:uid="{2FB5FED1-15AF-4116-81D2-12C19DBA61FB}" name="Física_x000a_(A)" dataDxfId="8"/>
    <tableColumn id="4" xr3:uid="{7C545965-3151-478B-83B0-79FBA6EEFF34}" name="Financiera_x000a_(B)" dataDxfId="7"/>
    <tableColumn id="9" xr3:uid="{2DE82215-ABCC-40A9-B601-16916A39EA28}" name="Física_x000a_(C)" dataDxfId="6"/>
    <tableColumn id="10" xr3:uid="{AC2B76EE-1C4F-4D41-85FA-3787DE786536}" name="Financiera_x000a_(D)" dataDxfId="5">
      <calculatedColumnFormula>+'[1]Matriz POR, tercer trimestre, '!$J$16</calculatedColumnFormula>
    </tableColumn>
    <tableColumn id="5" xr3:uid="{7159036B-452F-4BF1-85C9-46F4CF73D52C}" name="Física _x000a_(E)" dataDxfId="4"/>
    <tableColumn id="6" xr3:uid="{00DBBF23-2BC0-43E8-9B00-27AB0530D3A6}" name="Financiera _x000a_ (F)" dataDxfId="3">
      <calculatedColumnFormula>+'[1]Matriz POR, tercer trimestre, '!$L$16</calculatedColumnFormula>
    </tableColumn>
    <tableColumn id="7" xr3:uid="{B84C2E6C-8538-4D02-B290-ADAFAACC37A4}" name="Física _x000a_(%)_x000a_ G=E/C" dataDxfId="2" dataCellStyle="Porcentaje">
      <calculatedColumnFormula>IF(H5&gt;0,H5/D5,0)</calculatedColumnFormula>
    </tableColumn>
    <tableColumn id="8" xr3:uid="{FDD66CEA-8674-4570-967F-EA29A1B3A1E7}" name="Financiero _x000a_(%) _x000a_H=F/D" dataDxfId="1" dataCellStyle="Porcentaje">
      <calculatedColumnFormula>IF(I5&gt;0,I5/G5,0)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J47"/>
  <sheetViews>
    <sheetView tabSelected="1" topLeftCell="A38" zoomScaleNormal="100" zoomScaleSheetLayoutView="94" workbookViewId="0">
      <selection activeCell="D57" sqref="D57"/>
    </sheetView>
  </sheetViews>
  <sheetFormatPr baseColWidth="10" defaultRowHeight="14.4" x14ac:dyDescent="0.3"/>
  <cols>
    <col min="1" max="1" width="48.33203125" style="5" customWidth="1"/>
    <col min="2" max="2" width="23.44140625" style="5" customWidth="1"/>
    <col min="3" max="3" width="7.109375" style="5" customWidth="1"/>
    <col min="4" max="8" width="16" style="5" customWidth="1"/>
    <col min="9" max="9" width="12" style="5" customWidth="1"/>
    <col min="10" max="10" width="12.44140625" style="5" customWidth="1"/>
  </cols>
  <sheetData>
    <row r="1" spans="1:10" ht="21.6" thickBot="1" x14ac:dyDescent="0.35">
      <c r="A1" s="12"/>
      <c r="B1" s="74" t="s">
        <v>74</v>
      </c>
      <c r="C1" s="75"/>
      <c r="D1" s="75"/>
      <c r="E1" s="75"/>
      <c r="F1" s="75"/>
      <c r="G1" s="75"/>
      <c r="H1" s="75"/>
      <c r="I1" s="75"/>
      <c r="J1" s="76"/>
    </row>
    <row r="2" spans="1:10" ht="21.6" thickBot="1" x14ac:dyDescent="0.35">
      <c r="A2" s="13"/>
      <c r="B2" s="77" t="s">
        <v>0</v>
      </c>
      <c r="C2" s="78"/>
      <c r="D2" s="77" t="s">
        <v>1</v>
      </c>
      <c r="E2" s="78"/>
      <c r="F2" s="78"/>
      <c r="G2" s="78"/>
      <c r="H2" s="79"/>
      <c r="I2" s="1" t="s">
        <v>2</v>
      </c>
      <c r="J2" s="2" t="s">
        <v>3</v>
      </c>
    </row>
    <row r="3" spans="1:10" ht="21.6" thickBot="1" x14ac:dyDescent="0.35">
      <c r="A3" s="14"/>
      <c r="B3" s="80" t="s">
        <v>4</v>
      </c>
      <c r="C3" s="81"/>
      <c r="D3" s="80"/>
      <c r="E3" s="81"/>
      <c r="F3" s="81"/>
      <c r="G3" s="81"/>
      <c r="H3" s="82"/>
      <c r="I3" s="17"/>
      <c r="J3" s="18"/>
    </row>
    <row r="4" spans="1:10" x14ac:dyDescent="0.3">
      <c r="A4" s="83"/>
      <c r="B4" s="84"/>
      <c r="C4" s="84"/>
      <c r="D4" s="85"/>
      <c r="E4" s="85"/>
      <c r="F4" s="85"/>
      <c r="G4" s="85"/>
      <c r="H4" s="85"/>
      <c r="I4" s="84"/>
      <c r="J4" s="86"/>
    </row>
    <row r="5" spans="1:10" ht="3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ht="15.6" x14ac:dyDescent="0.3">
      <c r="A6" s="47" t="s">
        <v>60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ht="16.2" thickBot="1" x14ac:dyDescent="0.35">
      <c r="A7" s="56" t="s">
        <v>5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15" thickBot="1" x14ac:dyDescent="0.35">
      <c r="A8" s="3" t="s">
        <v>6</v>
      </c>
      <c r="B8" s="19" t="s">
        <v>49</v>
      </c>
      <c r="C8" s="19"/>
      <c r="D8" s="20"/>
      <c r="E8" s="21"/>
      <c r="F8" s="21"/>
      <c r="G8" s="21"/>
      <c r="H8" s="21"/>
      <c r="I8" s="21"/>
      <c r="J8" s="22"/>
    </row>
    <row r="9" spans="1:10" ht="15" customHeight="1" thickBot="1" x14ac:dyDescent="0.35">
      <c r="A9" s="15" t="s">
        <v>34</v>
      </c>
      <c r="B9" s="19" t="s">
        <v>50</v>
      </c>
      <c r="C9" s="19"/>
      <c r="D9" s="20"/>
      <c r="E9" s="21"/>
      <c r="F9" s="21"/>
      <c r="G9" s="21"/>
      <c r="H9" s="21"/>
      <c r="I9" s="21"/>
      <c r="J9" s="22"/>
    </row>
    <row r="10" spans="1:10" ht="15" thickBot="1" x14ac:dyDescent="0.35">
      <c r="A10" s="15" t="s">
        <v>35</v>
      </c>
      <c r="B10" s="19" t="s">
        <v>51</v>
      </c>
      <c r="C10" s="19"/>
      <c r="D10" s="20"/>
      <c r="E10" s="21"/>
      <c r="F10" s="21"/>
      <c r="G10" s="21"/>
      <c r="H10" s="21"/>
      <c r="I10" s="21"/>
      <c r="J10" s="22"/>
    </row>
    <row r="11" spans="1:10" ht="51.6" customHeight="1" thickBot="1" x14ac:dyDescent="0.35">
      <c r="A11" s="3" t="s">
        <v>7</v>
      </c>
      <c r="B11" s="55" t="s">
        <v>52</v>
      </c>
      <c r="C11" s="55"/>
      <c r="D11" s="55"/>
      <c r="E11" s="55"/>
      <c r="F11" s="55"/>
      <c r="G11" s="55"/>
      <c r="H11" s="55"/>
      <c r="I11" s="55"/>
      <c r="J11" s="55"/>
    </row>
    <row r="12" spans="1:10" ht="28.2" customHeight="1" thickBot="1" x14ac:dyDescent="0.35">
      <c r="A12" s="3" t="s">
        <v>8</v>
      </c>
      <c r="B12" s="55" t="s">
        <v>59</v>
      </c>
      <c r="C12" s="55"/>
      <c r="D12" s="55"/>
      <c r="E12" s="55"/>
      <c r="F12" s="55"/>
      <c r="G12" s="55"/>
      <c r="H12" s="55"/>
      <c r="I12" s="55"/>
      <c r="J12" s="55"/>
    </row>
    <row r="13" spans="1:10" ht="15.6" x14ac:dyDescent="0.3">
      <c r="A13" s="47" t="s">
        <v>9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x14ac:dyDescent="0.3">
      <c r="A14" s="3" t="s">
        <v>10</v>
      </c>
      <c r="B14" s="16">
        <v>2</v>
      </c>
      <c r="C14" s="46" t="s">
        <v>63</v>
      </c>
      <c r="D14" s="46"/>
      <c r="E14" s="46"/>
      <c r="F14" s="46"/>
      <c r="G14" s="46"/>
      <c r="H14" s="46"/>
      <c r="I14" s="46"/>
      <c r="J14" s="46"/>
    </row>
    <row r="15" spans="1:10" x14ac:dyDescent="0.3">
      <c r="A15" s="3" t="s">
        <v>11</v>
      </c>
      <c r="B15" s="6">
        <v>2.2000000000000002</v>
      </c>
      <c r="C15" s="46" t="s">
        <v>64</v>
      </c>
      <c r="D15" s="46"/>
      <c r="E15" s="46"/>
      <c r="F15" s="46"/>
      <c r="G15" s="46"/>
      <c r="H15" s="46"/>
      <c r="I15" s="46"/>
      <c r="J15" s="46"/>
    </row>
    <row r="16" spans="1:10" ht="42" customHeight="1" x14ac:dyDescent="0.3">
      <c r="A16" s="3" t="s">
        <v>12</v>
      </c>
      <c r="B16" s="7" t="s">
        <v>48</v>
      </c>
      <c r="C16" s="46" t="s">
        <v>65</v>
      </c>
      <c r="D16" s="46"/>
      <c r="E16" s="46"/>
      <c r="F16" s="46"/>
      <c r="G16" s="46"/>
      <c r="H16" s="46"/>
      <c r="I16" s="46"/>
      <c r="J16" s="46"/>
    </row>
    <row r="17" spans="1:10" ht="16.2" thickBot="1" x14ac:dyDescent="0.35">
      <c r="A17" s="47" t="s">
        <v>13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t="15" thickBot="1" x14ac:dyDescent="0.35">
      <c r="A18" s="3" t="s">
        <v>14</v>
      </c>
      <c r="B18" s="54" t="s">
        <v>53</v>
      </c>
      <c r="C18" s="54"/>
      <c r="D18" s="54"/>
      <c r="E18" s="54"/>
      <c r="F18" s="54"/>
      <c r="G18" s="54"/>
      <c r="H18" s="54"/>
      <c r="I18" s="54"/>
      <c r="J18" s="54"/>
    </row>
    <row r="19" spans="1:10" ht="39.6" customHeight="1" thickBot="1" x14ac:dyDescent="0.35">
      <c r="A19" s="8" t="s">
        <v>15</v>
      </c>
      <c r="B19" s="55" t="s">
        <v>66</v>
      </c>
      <c r="C19" s="55"/>
      <c r="D19" s="55"/>
      <c r="E19" s="55"/>
      <c r="F19" s="55"/>
      <c r="G19" s="55"/>
      <c r="H19" s="55"/>
      <c r="I19" s="55"/>
      <c r="J19" s="55"/>
    </row>
    <row r="20" spans="1:10" ht="39.6" customHeight="1" thickBot="1" x14ac:dyDescent="0.35">
      <c r="A20" s="8" t="s">
        <v>16</v>
      </c>
      <c r="B20" s="55" t="s">
        <v>62</v>
      </c>
      <c r="C20" s="55"/>
      <c r="D20" s="55"/>
      <c r="E20" s="55"/>
      <c r="F20" s="55"/>
      <c r="G20" s="55"/>
      <c r="H20" s="55"/>
      <c r="I20" s="55"/>
      <c r="J20" s="55"/>
    </row>
    <row r="21" spans="1:10" ht="39.6" customHeight="1" thickBot="1" x14ac:dyDescent="0.35">
      <c r="A21" s="8" t="s">
        <v>36</v>
      </c>
      <c r="B21" s="55" t="s">
        <v>73</v>
      </c>
      <c r="C21" s="55"/>
      <c r="D21" s="55"/>
      <c r="E21" s="55"/>
      <c r="F21" s="55"/>
      <c r="G21" s="55"/>
      <c r="H21" s="55"/>
      <c r="I21" s="55"/>
      <c r="J21" s="55"/>
    </row>
    <row r="22" spans="1:10" ht="15.6" x14ac:dyDescent="0.3">
      <c r="A22" s="47" t="s">
        <v>17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15.6" x14ac:dyDescent="0.3">
      <c r="A23" s="56" t="s">
        <v>18</v>
      </c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customHeight="1" thickBot="1" x14ac:dyDescent="0.35">
      <c r="A24" s="65" t="s">
        <v>19</v>
      </c>
      <c r="B24" s="66"/>
      <c r="C24" s="67" t="s">
        <v>20</v>
      </c>
      <c r="D24" s="69"/>
      <c r="E24" s="69"/>
      <c r="F24" s="69" t="s">
        <v>21</v>
      </c>
      <c r="G24" s="69"/>
      <c r="H24" s="66"/>
      <c r="I24" s="67" t="s">
        <v>22</v>
      </c>
      <c r="J24" s="68"/>
    </row>
    <row r="25" spans="1:10" ht="15.6" customHeight="1" thickTop="1" thickBot="1" x14ac:dyDescent="0.35">
      <c r="A25" s="61">
        <v>615399033</v>
      </c>
      <c r="B25" s="61"/>
      <c r="C25" s="61">
        <v>615399033</v>
      </c>
      <c r="D25" s="62"/>
      <c r="E25" s="63"/>
      <c r="F25" s="61">
        <v>72240411.700000003</v>
      </c>
      <c r="G25" s="61"/>
      <c r="H25" s="61"/>
      <c r="I25" s="90">
        <f>+IF(F25&gt;0,F25/C25,0)</f>
        <v>0.1173879187749715</v>
      </c>
      <c r="J25" s="90"/>
    </row>
    <row r="26" spans="1:10" ht="25.8" customHeight="1" thickTop="1" thickBot="1" x14ac:dyDescent="0.35">
      <c r="A26" s="28"/>
      <c r="B26" s="28"/>
      <c r="C26" s="28"/>
      <c r="D26" s="28"/>
      <c r="E26" s="28"/>
      <c r="F26" s="29"/>
      <c r="G26" s="29"/>
      <c r="H26" s="29"/>
      <c r="I26" s="70" t="s">
        <v>67</v>
      </c>
      <c r="J26" s="70"/>
    </row>
    <row r="27" spans="1:10" ht="25.8" customHeight="1" thickTop="1" x14ac:dyDescent="0.3">
      <c r="A27" s="28"/>
      <c r="B27" s="28"/>
      <c r="C27" s="28"/>
      <c r="D27" s="28"/>
      <c r="E27" s="28"/>
      <c r="F27" s="29"/>
      <c r="H27" s="29"/>
      <c r="I27" s="29"/>
      <c r="J27" s="29"/>
    </row>
    <row r="28" spans="1:10" ht="25.8" customHeight="1" x14ac:dyDescent="0.3">
      <c r="A28" s="28"/>
      <c r="B28" s="28"/>
      <c r="C28" s="28"/>
      <c r="D28" s="28"/>
      <c r="E28" s="28"/>
      <c r="F28" s="29"/>
      <c r="G28" s="29"/>
      <c r="H28" s="29"/>
      <c r="I28" s="29"/>
      <c r="J28" s="29"/>
    </row>
    <row r="29" spans="1:10" ht="15.6" x14ac:dyDescent="0.3">
      <c r="A29" s="56" t="s">
        <v>70</v>
      </c>
      <c r="B29" s="57"/>
      <c r="C29" s="57"/>
      <c r="D29" s="57"/>
      <c r="E29" s="57"/>
      <c r="F29" s="57"/>
      <c r="G29" s="57"/>
      <c r="H29" s="57"/>
      <c r="I29" s="57"/>
      <c r="J29" s="58"/>
    </row>
    <row r="30" spans="1:10" x14ac:dyDescent="0.3">
      <c r="A30" s="4"/>
      <c r="B30"/>
      <c r="C30" s="59" t="s">
        <v>45</v>
      </c>
      <c r="D30" s="64"/>
      <c r="E30" s="59" t="s">
        <v>46</v>
      </c>
      <c r="F30" s="64"/>
      <c r="G30" s="59" t="s">
        <v>47</v>
      </c>
      <c r="H30" s="59"/>
      <c r="I30" s="59" t="s">
        <v>23</v>
      </c>
      <c r="J30" s="60"/>
    </row>
    <row r="31" spans="1:10" ht="42" thickBot="1" x14ac:dyDescent="0.35">
      <c r="A31" s="9" t="s">
        <v>24</v>
      </c>
      <c r="B31" s="10" t="s">
        <v>25</v>
      </c>
      <c r="C31" s="10" t="s">
        <v>37</v>
      </c>
      <c r="D31" s="10" t="s">
        <v>38</v>
      </c>
      <c r="E31" s="10" t="s">
        <v>39</v>
      </c>
      <c r="F31" s="10" t="s">
        <v>40</v>
      </c>
      <c r="G31" s="10" t="s">
        <v>41</v>
      </c>
      <c r="H31" s="10" t="s">
        <v>42</v>
      </c>
      <c r="I31" s="10" t="s">
        <v>43</v>
      </c>
      <c r="J31" s="11" t="s">
        <v>44</v>
      </c>
    </row>
    <row r="32" spans="1:10" ht="61.8" customHeight="1" thickBot="1" x14ac:dyDescent="0.35">
      <c r="A32" s="32" t="s">
        <v>72</v>
      </c>
      <c r="B32" s="32" t="s">
        <v>69</v>
      </c>
      <c r="C32" s="30">
        <v>4</v>
      </c>
      <c r="D32" s="27">
        <f>+C25</f>
        <v>615399033</v>
      </c>
      <c r="E32" s="23">
        <v>1</v>
      </c>
      <c r="F32" s="31">
        <v>162701266</v>
      </c>
      <c r="G32" s="24">
        <v>1</v>
      </c>
      <c r="H32" s="31">
        <v>72240411.700000003</v>
      </c>
      <c r="I32" s="33">
        <f>IF(G32&gt;0,G32/C32,0)</f>
        <v>0.25</v>
      </c>
      <c r="J32" s="34">
        <f>IF(H32&gt;0,H32/F32,0)</f>
        <v>0.44400645106228004</v>
      </c>
    </row>
    <row r="33" spans="1:10" ht="15.6" x14ac:dyDescent="0.3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9"/>
    </row>
    <row r="34" spans="1:10" ht="15.6" x14ac:dyDescent="0.3">
      <c r="A34" s="56" t="s">
        <v>27</v>
      </c>
      <c r="B34" s="57"/>
      <c r="C34" s="57"/>
      <c r="D34" s="57"/>
      <c r="E34" s="57"/>
      <c r="F34" s="57"/>
      <c r="G34" s="57"/>
      <c r="H34" s="57"/>
      <c r="I34" s="57"/>
      <c r="J34" s="58"/>
    </row>
    <row r="35" spans="1:10" ht="20.399999999999999" customHeight="1" x14ac:dyDescent="0.3">
      <c r="A35" s="36" t="s">
        <v>28</v>
      </c>
      <c r="B35" s="88" t="s">
        <v>68</v>
      </c>
      <c r="C35" s="88"/>
      <c r="D35" s="88"/>
      <c r="E35" s="88"/>
      <c r="F35" s="88"/>
      <c r="G35" s="88"/>
      <c r="H35" s="88"/>
      <c r="I35" s="88"/>
      <c r="J35" s="88"/>
    </row>
    <row r="36" spans="1:10" ht="43.8" customHeight="1" x14ac:dyDescent="0.3">
      <c r="A36" s="36" t="s">
        <v>29</v>
      </c>
      <c r="B36" s="88" t="s">
        <v>71</v>
      </c>
      <c r="C36" s="88"/>
      <c r="D36" s="88"/>
      <c r="E36" s="88"/>
      <c r="F36" s="88"/>
      <c r="G36" s="88"/>
      <c r="H36" s="88"/>
      <c r="I36" s="88"/>
      <c r="J36" s="88"/>
    </row>
    <row r="37" spans="1:10" ht="135" customHeight="1" x14ac:dyDescent="0.3">
      <c r="A37" s="36" t="s">
        <v>30</v>
      </c>
      <c r="B37" s="89" t="s">
        <v>75</v>
      </c>
      <c r="C37" s="89"/>
      <c r="D37" s="89"/>
      <c r="E37" s="89"/>
      <c r="F37" s="89"/>
      <c r="G37" s="89"/>
      <c r="H37" s="89"/>
      <c r="I37" s="89"/>
      <c r="J37" s="89"/>
    </row>
    <row r="38" spans="1:10" ht="71.400000000000006" customHeight="1" x14ac:dyDescent="0.3">
      <c r="A38" s="36" t="s">
        <v>31</v>
      </c>
      <c r="B38" s="89" t="s">
        <v>76</v>
      </c>
      <c r="C38" s="88"/>
      <c r="D38" s="88"/>
      <c r="E38" s="88"/>
      <c r="F38" s="88"/>
      <c r="G38" s="88"/>
      <c r="H38" s="88"/>
      <c r="I38" s="88"/>
      <c r="J38" s="88"/>
    </row>
    <row r="39" spans="1:10" ht="15.6" x14ac:dyDescent="0.3">
      <c r="A39" s="47" t="s">
        <v>32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16.2" thickBot="1" x14ac:dyDescent="0.35">
      <c r="A40" s="50" t="s">
        <v>33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49.8" customHeight="1" thickBot="1" x14ac:dyDescent="0.35">
      <c r="A41" s="53" t="s">
        <v>77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7.399999999999999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3">
      <c r="A43" s="87" t="s">
        <v>54</v>
      </c>
      <c r="B43" s="87"/>
      <c r="C43" s="87" t="s">
        <v>55</v>
      </c>
      <c r="D43" s="87"/>
      <c r="E43" s="87"/>
      <c r="F43" s="87"/>
      <c r="G43" s="87" t="s">
        <v>56</v>
      </c>
      <c r="H43" s="87"/>
      <c r="I43" s="87"/>
      <c r="J43" s="87"/>
    </row>
    <row r="44" spans="1:10" x14ac:dyDescent="0.3">
      <c r="A44" s="35"/>
      <c r="B44" s="35"/>
      <c r="C44" s="35"/>
      <c r="D44" s="35"/>
      <c r="E44" s="35"/>
      <c r="F44" s="35"/>
      <c r="G44" s="26"/>
      <c r="H44" s="26"/>
      <c r="I44" s="26"/>
      <c r="J44" s="26"/>
    </row>
    <row r="45" spans="1:10" x14ac:dyDescent="0.3">
      <c r="A45" s="87" t="s">
        <v>78</v>
      </c>
      <c r="B45" s="87"/>
      <c r="C45" s="87" t="s">
        <v>80</v>
      </c>
      <c r="D45" s="87"/>
      <c r="E45" s="87"/>
      <c r="F45" s="87"/>
      <c r="G45" s="87" t="s">
        <v>57</v>
      </c>
      <c r="H45" s="87"/>
      <c r="I45" s="87"/>
      <c r="J45" s="87"/>
    </row>
    <row r="46" spans="1:10" ht="25.2" customHeight="1" x14ac:dyDescent="0.3">
      <c r="A46" s="92" t="s">
        <v>79</v>
      </c>
      <c r="B46" s="92"/>
      <c r="C46" s="91" t="s">
        <v>61</v>
      </c>
      <c r="D46" s="91"/>
      <c r="E46" s="91"/>
      <c r="F46" s="91"/>
      <c r="G46" s="91" t="s">
        <v>58</v>
      </c>
      <c r="H46" s="91"/>
      <c r="I46" s="91"/>
      <c r="J46" s="91"/>
    </row>
    <row r="47" spans="1:10" x14ac:dyDescent="0.3">
      <c r="A47"/>
      <c r="B47"/>
      <c r="C47"/>
      <c r="D47"/>
      <c r="E47"/>
      <c r="F47"/>
      <c r="G47"/>
      <c r="H47"/>
      <c r="I47"/>
      <c r="J47"/>
    </row>
  </sheetData>
  <mergeCells count="54">
    <mergeCell ref="G45:J45"/>
    <mergeCell ref="G46:J46"/>
    <mergeCell ref="A45:B45"/>
    <mergeCell ref="A46:B46"/>
    <mergeCell ref="C46:F46"/>
    <mergeCell ref="C45:F45"/>
    <mergeCell ref="B11:J11"/>
    <mergeCell ref="B12:J12"/>
    <mergeCell ref="A13:J13"/>
    <mergeCell ref="C14:J14"/>
    <mergeCell ref="A43:B43"/>
    <mergeCell ref="C43:F43"/>
    <mergeCell ref="G43:J43"/>
    <mergeCell ref="B35:J35"/>
    <mergeCell ref="B36:J36"/>
    <mergeCell ref="B37:J37"/>
    <mergeCell ref="B38:J38"/>
    <mergeCell ref="A25:B25"/>
    <mergeCell ref="I25:J25"/>
    <mergeCell ref="A29:J29"/>
    <mergeCell ref="C30:D30"/>
    <mergeCell ref="G30:H3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E30:F30"/>
    <mergeCell ref="A23:J23"/>
    <mergeCell ref="A24:B24"/>
    <mergeCell ref="I24:J24"/>
    <mergeCell ref="C24:E24"/>
    <mergeCell ref="F24:H24"/>
    <mergeCell ref="I26:J26"/>
    <mergeCell ref="C15:J15"/>
    <mergeCell ref="A39:J39"/>
    <mergeCell ref="A40:J40"/>
    <mergeCell ref="A41:J41"/>
    <mergeCell ref="C16:J16"/>
    <mergeCell ref="A17:J17"/>
    <mergeCell ref="B18:J18"/>
    <mergeCell ref="B19:J19"/>
    <mergeCell ref="B20:J20"/>
    <mergeCell ref="B21:J21"/>
    <mergeCell ref="A33:J33"/>
    <mergeCell ref="A34:J34"/>
    <mergeCell ref="A22:J22"/>
    <mergeCell ref="I30:J30"/>
    <mergeCell ref="C25:E25"/>
    <mergeCell ref="F25:H25"/>
  </mergeCells>
  <phoneticPr fontId="18" type="noConversion"/>
  <conditionalFormatting sqref="B8:D10">
    <cfRule type="cellIs" dxfId="0" priority="2" operator="equal">
      <formula>#REF!</formula>
    </cfRule>
  </conditionalFormatting>
  <dataValidations xWindow="1093" yWindow="812" count="16">
    <dataValidation allowBlank="1" showInputMessage="1" showErrorMessage="1" prompt="Monto ejecutado en el trimestre" sqref="H31" xr:uid="{90E46E24-8E3F-4224-9F5D-F387CD76556E}"/>
    <dataValidation allowBlank="1" showInputMessage="1" showErrorMessage="1" prompt="Meta alcanzada en el trimestre" sqref="G31" xr:uid="{078E0B3D-C3D5-4323-9A6F-7DD5AA0A91C9}"/>
    <dataValidation allowBlank="1" showInputMessage="1" showErrorMessage="1" prompt="Monto presupuestado para el producto" sqref="F31 D31" xr:uid="{247AEBBA-5BB4-404D-982B-514E41C68A75}"/>
    <dataValidation allowBlank="1" showInputMessage="1" showErrorMessage="1" prompt="Meta anual del indicador" sqref="E31 C31" xr:uid="{F1CB8B99-164D-4F51-9E69-AECE57493A93}"/>
    <dataValidation allowBlank="1" showInputMessage="1" showErrorMessage="1" prompt="Nombre del indicador" sqref="B31" xr:uid="{3FF3C7F1-052B-4689-97E1-0EEC782A6AE3}"/>
    <dataValidation allowBlank="1" showInputMessage="1" showErrorMessage="1" prompt="Nombre de cada producto" sqref="A31:A32" xr:uid="{2947E0C5-61A1-48DD-8DCD-04F9232477FC}"/>
    <dataValidation allowBlank="1" showInputMessage="1" showErrorMessage="1" prompt="¿En qué consiste el programa?" sqref="B19:J19" xr:uid="{1F960529-50A0-42F6-B8F5-6B744906D01F}"/>
    <dataValidation allowBlank="1" showInputMessage="1" showErrorMessage="1" prompt="Oportunidades de mejora identificadas" sqref="A41:J42" xr:uid="{DA848EFB-3FC8-4206-B557-B09F4E34DBE3}"/>
    <dataValidation allowBlank="1" showInputMessage="1" showErrorMessage="1" prompt="De existir desvío, explicar razones." sqref="B38:J38" xr:uid="{CCB9D515-CC1A-4182-808C-0B7B867F6E63}"/>
    <dataValidation allowBlank="1" showInputMessage="1" showErrorMessage="1" prompt="1. Describir lo plasmado en el presupuesto_x000a_2. Describir lo alcanzado en términos financieros y de producción " sqref="B37:J37" xr:uid="{B7195B81-81E0-433C-A748-F52D2E357415}"/>
    <dataValidation allowBlank="1" showInputMessage="1" showErrorMessage="1" prompt="¿En qué consiste el producto? su objetivo" sqref="B36:J36" xr:uid="{EBBE3C13-9222-495A-8493-7814E1C32AF0}"/>
    <dataValidation allowBlank="1" showInputMessage="1" showErrorMessage="1" prompt="Nombre del producto" sqref="B35:J35" xr:uid="{8F9EE24E-A693-410A-999D-100EBFF392EE}"/>
    <dataValidation allowBlank="1" showInputMessage="1" showErrorMessage="1" prompt="¿A quién va dirigido el programa?, ¿qué característica tiene esta población que requiere ser beneficiada?" sqref="B20:J20" xr:uid="{713BDD2C-EBE7-4D8B-B806-610BE518EFC0}"/>
    <dataValidation allowBlank="1" sqref="A8" xr:uid="{4E4D531B-D39C-42CD-8509-9C2E6575184D}"/>
    <dataValidation allowBlank="1" showInputMessage="1" showErrorMessage="1" promptTitle="Nombre Capítulo" sqref="B8:B10" xr:uid="{7CE4CD26-7B1B-4CB6-BA7C-436F390BC0BD}"/>
    <dataValidation allowBlank="1" showInputMessage="1" showErrorMessage="1" prompt="Presupuesto del programa" sqref="F25:F28 A25:C28" xr:uid="{FB9FE385-D8B9-4122-AF05-C68B8CBDECAB}"/>
  </dataValidations>
  <pageMargins left="0.70866141732283472" right="0.70866141732283472" top="0.74803149606299213" bottom="0.74803149606299213" header="0.31496062992125984" footer="0.31496062992125984"/>
  <pageSetup paperSize="5" scale="75" fitToHeight="0" orientation="landscape" horizontalDpi="4294967295" verticalDpi="4294967295" r:id="rId1"/>
  <rowBreaks count="1" manualBreakCount="1">
    <brk id="28" max="9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CF99-E5EC-41BD-AAD0-FA6E194516AE}">
  <dimension ref="B1:K6"/>
  <sheetViews>
    <sheetView workbookViewId="0">
      <selection activeCell="F8" sqref="F8"/>
    </sheetView>
  </sheetViews>
  <sheetFormatPr baseColWidth="10" defaultRowHeight="14.4" x14ac:dyDescent="0.3"/>
  <cols>
    <col min="2" max="2" width="17" customWidth="1"/>
    <col min="5" max="5" width="13.44140625" bestFit="1" customWidth="1"/>
    <col min="7" max="7" width="13.44140625" bestFit="1" customWidth="1"/>
    <col min="8" max="8" width="5.21875" bestFit="1" customWidth="1"/>
    <col min="9" max="9" width="13.44140625" bestFit="1" customWidth="1"/>
    <col min="10" max="10" width="7" bestFit="1" customWidth="1"/>
    <col min="11" max="11" width="9.109375" bestFit="1" customWidth="1"/>
  </cols>
  <sheetData>
    <row r="1" spans="2:11" ht="15" thickBot="1" x14ac:dyDescent="0.35"/>
    <row r="2" spans="2:11" ht="16.8" thickTop="1" thickBot="1" x14ac:dyDescent="0.35">
      <c r="B2" s="93" t="s">
        <v>70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15.6" thickTop="1" thickBot="1" x14ac:dyDescent="0.35">
      <c r="B3" s="37"/>
      <c r="C3" s="37"/>
      <c r="D3" s="94" t="s">
        <v>45</v>
      </c>
      <c r="E3" s="95"/>
      <c r="F3" s="94" t="s">
        <v>46</v>
      </c>
      <c r="G3" s="95"/>
      <c r="H3" s="94" t="s">
        <v>47</v>
      </c>
      <c r="I3" s="94"/>
      <c r="J3" s="94" t="s">
        <v>23</v>
      </c>
      <c r="K3" s="95"/>
    </row>
    <row r="4" spans="2:11" ht="42.6" thickTop="1" thickBot="1" x14ac:dyDescent="0.35">
      <c r="B4" s="38" t="s">
        <v>24</v>
      </c>
      <c r="C4" s="38" t="s">
        <v>25</v>
      </c>
      <c r="D4" s="38" t="s">
        <v>37</v>
      </c>
      <c r="E4" s="38" t="s">
        <v>38</v>
      </c>
      <c r="F4" s="38" t="s">
        <v>39</v>
      </c>
      <c r="G4" s="38" t="s">
        <v>40</v>
      </c>
      <c r="H4" s="38" t="s">
        <v>41</v>
      </c>
      <c r="I4" s="38" t="s">
        <v>42</v>
      </c>
      <c r="J4" s="38" t="s">
        <v>43</v>
      </c>
      <c r="K4" s="38" t="s">
        <v>44</v>
      </c>
    </row>
    <row r="5" spans="2:11" ht="116.4" thickTop="1" thickBot="1" x14ac:dyDescent="0.35">
      <c r="B5" s="39" t="s">
        <v>72</v>
      </c>
      <c r="C5" s="39" t="s">
        <v>69</v>
      </c>
      <c r="D5" s="40">
        <v>4</v>
      </c>
      <c r="E5" s="41">
        <v>571105704</v>
      </c>
      <c r="F5" s="42">
        <v>1</v>
      </c>
      <c r="G5" s="43">
        <f>+'[1]Matriz POR, tercer trimestre, '!$J$16</f>
        <v>114381882.51000001</v>
      </c>
      <c r="H5" s="44">
        <v>1</v>
      </c>
      <c r="I5" s="43">
        <f>+'[1]Matriz POR, tercer trimestre, '!$L$16</f>
        <v>110539292.06</v>
      </c>
      <c r="J5" s="45">
        <f>IF(H5&gt;0,H5/D5,0)</f>
        <v>0.25</v>
      </c>
      <c r="K5" s="45">
        <f>IF(I5&gt;0,I5/G5,0)</f>
        <v>0.96640560230625638</v>
      </c>
    </row>
    <row r="6" spans="2:11" ht="15" thickTop="1" x14ac:dyDescent="0.3"/>
  </sheetData>
  <mergeCells count="5">
    <mergeCell ref="B2:K2"/>
    <mergeCell ref="D3:E3"/>
    <mergeCell ref="F3:G3"/>
    <mergeCell ref="H3:I3"/>
    <mergeCell ref="J3:K3"/>
  </mergeCells>
  <dataValidations count="6">
    <dataValidation allowBlank="1" showInputMessage="1" showErrorMessage="1" prompt="Nombre de cada producto" sqref="B4:B5" xr:uid="{E0E0AEDA-66CE-4D5A-91D0-AA57C9BA3009}"/>
    <dataValidation allowBlank="1" showInputMessage="1" showErrorMessage="1" prompt="Nombre del indicador" sqref="C4" xr:uid="{1EE34000-B969-45BD-BE66-2EDF697E2E0F}"/>
    <dataValidation allowBlank="1" showInputMessage="1" showErrorMessage="1" prompt="Meta anual del indicador" sqref="F4 D4" xr:uid="{D41DDF32-7B89-492D-A280-4A72674B5AB6}"/>
    <dataValidation allowBlank="1" showInputMessage="1" showErrorMessage="1" prompt="Monto presupuestado para el producto" sqref="G4 E4" xr:uid="{BF1E1211-295A-4A11-8498-F3361134BF75}"/>
    <dataValidation allowBlank="1" showInputMessage="1" showErrorMessage="1" prompt="Meta alcanzada en el trimestre" sqref="H4" xr:uid="{F8DC353D-5D26-4E02-B588-6F6374F8E606}"/>
    <dataValidation allowBlank="1" showInputMessage="1" showErrorMessage="1" prompt="Monto ejecutado en el trimestre" sqref="I4" xr:uid="{45E5259F-244E-4377-9B96-1226C7B25FA9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Grisselle DeLa Rosa Angomas</cp:lastModifiedBy>
  <cp:lastPrinted>2024-01-11T14:43:44Z</cp:lastPrinted>
  <dcterms:created xsi:type="dcterms:W3CDTF">2021-03-22T15:50:10Z</dcterms:created>
  <dcterms:modified xsi:type="dcterms:W3CDTF">2024-04-08T13:00:22Z</dcterms:modified>
</cp:coreProperties>
</file>